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CI\02_Vertrieb\Verkaufsargumente\Statische Investittionsrechnung FitSeat\"/>
    </mc:Choice>
  </mc:AlternateContent>
  <xr:revisionPtr revIDLastSave="0" documentId="13_ncr:1_{80D5268D-E49A-42C7-8C97-ACCE2193B8EC}" xr6:coauthVersionLast="47" xr6:coauthVersionMax="47" xr10:uidLastSave="{00000000-0000-0000-0000-000000000000}"/>
  <bookViews>
    <workbookView xWindow="20640" yWindow="0" windowWidth="29280" windowHeight="23175" xr2:uid="{00000000-000D-0000-FFFF-FFFF00000000}"/>
  </bookViews>
  <sheets>
    <sheet name="FitSeat.de - Investrechn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" l="1"/>
  <c r="F30" i="1" s="1"/>
  <c r="G13" i="1"/>
  <c r="F13" i="1"/>
  <c r="G28" i="1"/>
  <c r="G24" i="1"/>
  <c r="G8" i="1"/>
  <c r="F8" i="1"/>
  <c r="G18" i="1"/>
  <c r="F18" i="1"/>
  <c r="G9" i="1"/>
  <c r="G14" i="1" s="1"/>
  <c r="F9" i="1"/>
  <c r="F14" i="1" s="1"/>
  <c r="F32" i="1" l="1"/>
  <c r="F16" i="1"/>
  <c r="F20" i="1" s="1"/>
  <c r="G16" i="1"/>
  <c r="G20" i="1" s="1"/>
  <c r="G30" i="1"/>
  <c r="G38" i="1"/>
  <c r="G22" i="1" l="1"/>
  <c r="G32" i="1" s="1"/>
  <c r="G35" i="1" s="1"/>
  <c r="F35" i="1" s="1"/>
</calcChain>
</file>

<file path=xl/sharedStrings.xml><?xml version="1.0" encoding="utf-8"?>
<sst xmlns="http://schemas.openxmlformats.org/spreadsheetml/2006/main" count="37" uniqueCount="29">
  <si>
    <t>Nutzungsdauer in Jahren</t>
  </si>
  <si>
    <t>Kalkulationszinssatz</t>
  </si>
  <si>
    <t>-</t>
  </si>
  <si>
    <t xml:space="preserve"> =</t>
  </si>
  <si>
    <t>Kalkulatorische Abschreibung</t>
  </si>
  <si>
    <t>Kalk. Zinsen</t>
  </si>
  <si>
    <t>Fixkosten (in Euro) pro Jahr</t>
  </si>
  <si>
    <t>Gesamtkosten je Tag</t>
  </si>
  <si>
    <t>Gesamtkosten je Jahr</t>
  </si>
  <si>
    <t>Personalkosteneinsparung / Erlös / Tag</t>
  </si>
  <si>
    <t>Personalkosten je Mitarbeiter /Jahr</t>
  </si>
  <si>
    <t>Personalkosteneinsparung / Erlös / Jahr</t>
  </si>
  <si>
    <t>je Tag</t>
  </si>
  <si>
    <t>geplante Zeiteinsparung in Minuten / Tag</t>
  </si>
  <si>
    <t>Arbeitstage je Jahr u. 450 Minuten/Tag</t>
  </si>
  <si>
    <t>Gewinn für Aufwand / Nutzungsdauer</t>
  </si>
  <si>
    <t>FitSeat</t>
  </si>
  <si>
    <t>== &gt;&gt;</t>
  </si>
  <si>
    <t>Büro-drehstuhl</t>
  </si>
  <si>
    <t>Anschaffungskosten</t>
  </si>
  <si>
    <t>Restwert</t>
  </si>
  <si>
    <t>Anzahl Nutzer:</t>
  </si>
  <si>
    <t>Amortisierungszeitraum [Monate]</t>
  </si>
  <si>
    <t>Gesamtgewinn bei mehreren Benutzern</t>
  </si>
  <si>
    <t>FitSeat - statische Investitionsrechnung</t>
  </si>
  <si>
    <t>Mehrkosten je Tag</t>
  </si>
  <si>
    <t>Daten-
eingabefelder</t>
  </si>
  <si>
    <t>ohne Verzinsung und Personalkostenerhöhung</t>
  </si>
  <si>
    <t>Mehr Infos findest Du auf www.FitSeat.de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</si>
</sst>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€&quot;;\-#,##0\ &quot;€&quot;"/>
    <numFmt numFmtId="6" formatCode="#,##0\ &quot;€&quot;;[Red]\-#,##0\ &quot;€&quot;"/>
    <numFmt numFmtId="164" formatCode="_-* #,##0.00\ _€_-;\-* #,##0.00\ _€_-;_-* &quot;-&quot;??\ _€_-;_-@_-"/>
    <numFmt numFmtId="165" formatCode="#,##0\ &quot;€&quot;"/>
    <numFmt numFmtId="166" formatCode="#,##0.00\ &quot;€&quot;"/>
    <numFmt numFmtId="167" formatCode="0%;[Red]\-0%"/>
    <numFmt numFmtId="168" formatCode="#,##0_ ;\-#,##0\ "/>
  </numFmts>
  <fonts count="24">
    <font>
      <sz val="11"/>
      <color theme="1"/>
      <name val="Calibri"/>
      <family val="2"/>
      <scheme val="minor"/>
    </font>
    <font>
      <sz val="12"/>
      <name val="A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name val="Nunito"/>
    </font>
    <font>
      <b/>
      <sz val="12"/>
      <name val="Nunito"/>
    </font>
    <font>
      <b/>
      <sz val="16"/>
      <name val="Nunito"/>
    </font>
    <font>
      <sz val="11"/>
      <color theme="1"/>
      <name val="Nunito"/>
    </font>
    <font>
      <sz val="12"/>
      <color rgb="FF000000"/>
      <name val="Nunito"/>
    </font>
    <font>
      <sz val="14"/>
      <color theme="1"/>
      <name val="Nunito"/>
    </font>
    <font>
      <b/>
      <sz val="12"/>
      <color theme="1"/>
      <name val="Nunito"/>
    </font>
    <font>
      <sz val="12"/>
      <color theme="1"/>
      <name val="Nunito"/>
    </font>
    <font>
      <sz val="10"/>
      <name val="Nunito"/>
    </font>
    <font>
      <b/>
      <sz val="14"/>
      <name val="Nunito"/>
    </font>
    <font>
      <sz val="14"/>
      <name val="Nunito"/>
    </font>
    <font>
      <b/>
      <sz val="14"/>
      <color indexed="8"/>
      <name val="Nunito"/>
    </font>
    <font>
      <b/>
      <sz val="14"/>
      <color theme="1"/>
      <name val="Nunito"/>
    </font>
    <font>
      <sz val="13"/>
      <color theme="1"/>
      <name val="Nunito"/>
    </font>
    <font>
      <b/>
      <sz val="12"/>
      <color indexed="8"/>
      <name val="Nunito"/>
    </font>
    <font>
      <b/>
      <sz val="18"/>
      <color theme="1"/>
      <name val="Nunito"/>
    </font>
    <font>
      <b/>
      <sz val="12"/>
      <color theme="2"/>
      <name val="Nunito"/>
    </font>
    <font>
      <b/>
      <sz val="14"/>
      <color theme="2"/>
      <name val="Nunito"/>
    </font>
    <font>
      <b/>
      <sz val="22"/>
      <color rgb="FF107382"/>
      <name val="Nunito"/>
    </font>
    <font>
      <b/>
      <sz val="16"/>
      <color rgb="FF107382"/>
      <name val="Nunito"/>
    </font>
  </fonts>
  <fills count="5">
    <fill>
      <patternFill patternType="none"/>
    </fill>
    <fill>
      <patternFill patternType="gray125"/>
    </fill>
    <fill>
      <patternFill patternType="solid">
        <fgColor rgb="FF107382"/>
        <bgColor indexed="64"/>
      </patternFill>
    </fill>
    <fill>
      <patternFill patternType="solid">
        <fgColor rgb="FFF3EFE9"/>
        <bgColor indexed="64"/>
      </patternFill>
    </fill>
    <fill>
      <patternFill patternType="solid">
        <fgColor rgb="FFFFCC0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9">
    <xf numFmtId="0" fontId="0" fillId="0" borderId="0" xfId="0"/>
    <xf numFmtId="0" fontId="20" fillId="2" borderId="15" xfId="0" applyFont="1" applyFill="1" applyBorder="1" applyAlignment="1" applyProtection="1">
      <alignment horizontal="right" vertical="center" indent="1"/>
    </xf>
    <xf numFmtId="0" fontId="21" fillId="2" borderId="11" xfId="0" applyFont="1" applyFill="1" applyBorder="1" applyAlignment="1" applyProtection="1">
      <alignment horizontal="center" vertical="center"/>
    </xf>
    <xf numFmtId="0" fontId="21" fillId="2" borderId="25" xfId="0" applyFont="1" applyFill="1" applyBorder="1" applyAlignment="1" applyProtection="1">
      <alignment horizontal="center" vertical="center"/>
    </xf>
    <xf numFmtId="4" fontId="0" fillId="3" borderId="0" xfId="0" applyNumberFormat="1" applyFill="1" applyBorder="1"/>
    <xf numFmtId="4" fontId="0" fillId="3" borderId="0" xfId="0" applyNumberFormat="1" applyFill="1"/>
    <xf numFmtId="0" fontId="1" fillId="3" borderId="0" xfId="0" applyFont="1" applyFill="1" applyBorder="1" applyProtection="1"/>
    <xf numFmtId="0" fontId="1" fillId="3" borderId="2" xfId="0" applyFont="1" applyFill="1" applyBorder="1" applyProtection="1"/>
    <xf numFmtId="0" fontId="1" fillId="3" borderId="1" xfId="0" applyFont="1" applyFill="1" applyBorder="1" applyProtection="1"/>
    <xf numFmtId="0" fontId="4" fillId="3" borderId="0" xfId="0" applyFont="1" applyFill="1" applyBorder="1" applyProtection="1"/>
    <xf numFmtId="0" fontId="4" fillId="3" borderId="28" xfId="0" applyFont="1" applyFill="1" applyBorder="1" applyProtection="1"/>
    <xf numFmtId="0" fontId="4" fillId="3" borderId="8" xfId="0" applyFont="1" applyFill="1" applyBorder="1" applyAlignment="1" applyProtection="1">
      <alignment horizontal="left" vertical="center" indent="1"/>
    </xf>
    <xf numFmtId="0" fontId="4" fillId="3" borderId="7" xfId="0" applyFont="1" applyFill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right" vertical="center" indent="1"/>
    </xf>
    <xf numFmtId="0" fontId="4" fillId="3" borderId="9" xfId="0" applyFont="1" applyFill="1" applyBorder="1" applyAlignment="1" applyProtection="1">
      <alignment horizontal="left" vertical="center" indent="1"/>
    </xf>
    <xf numFmtId="0" fontId="4" fillId="3" borderId="1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right" vertical="center" indent="1"/>
    </xf>
    <xf numFmtId="3" fontId="4" fillId="3" borderId="11" xfId="0" applyNumberFormat="1" applyFont="1" applyFill="1" applyBorder="1" applyAlignment="1" applyProtection="1">
      <alignment horizontal="right" vertical="center" indent="1"/>
      <protection locked="0"/>
    </xf>
    <xf numFmtId="0" fontId="4" fillId="3" borderId="0" xfId="0" applyFont="1" applyFill="1" applyBorder="1" applyAlignment="1" applyProtection="1">
      <alignment horizontal="left" indent="1"/>
    </xf>
    <xf numFmtId="0" fontId="4" fillId="3" borderId="0" xfId="0" applyFont="1" applyFill="1" applyBorder="1" applyAlignment="1" applyProtection="1">
      <alignment horizontal="right" indent="1"/>
    </xf>
    <xf numFmtId="0" fontId="4" fillId="3" borderId="2" xfId="0" quotePrefix="1" applyFont="1" applyFill="1" applyBorder="1" applyAlignment="1" applyProtection="1">
      <alignment horizontal="left" indent="1"/>
    </xf>
    <xf numFmtId="3" fontId="4" fillId="3" borderId="13" xfId="0" applyNumberFormat="1" applyFont="1" applyFill="1" applyBorder="1" applyAlignment="1" applyProtection="1">
      <alignment horizontal="right" indent="1"/>
      <protection locked="0"/>
    </xf>
    <xf numFmtId="0" fontId="4" fillId="3" borderId="9" xfId="0" quotePrefix="1" applyFont="1" applyFill="1" applyBorder="1" applyAlignment="1" applyProtection="1">
      <alignment horizontal="left" indent="1"/>
    </xf>
    <xf numFmtId="0" fontId="4" fillId="3" borderId="10" xfId="0" applyFont="1" applyFill="1" applyBorder="1" applyAlignment="1" applyProtection="1">
      <alignment horizontal="left" vertical="center" indent="1"/>
    </xf>
    <xf numFmtId="165" fontId="4" fillId="3" borderId="11" xfId="0" applyNumberFormat="1" applyFont="1" applyFill="1" applyBorder="1" applyAlignment="1" applyProtection="1">
      <alignment horizontal="right" vertical="center" indent="1"/>
    </xf>
    <xf numFmtId="0" fontId="4" fillId="3" borderId="9" xfId="0" quotePrefix="1" applyFont="1" applyFill="1" applyBorder="1" applyAlignment="1" applyProtection="1">
      <alignment horizontal="left" vertical="center" indent="1"/>
    </xf>
    <xf numFmtId="165" fontId="4" fillId="3" borderId="13" xfId="0" applyNumberFormat="1" applyFont="1" applyFill="1" applyBorder="1" applyAlignment="1" applyProtection="1">
      <alignment horizontal="right" indent="1"/>
      <protection locked="0"/>
    </xf>
    <xf numFmtId="0" fontId="5" fillId="3" borderId="9" xfId="0" quotePrefix="1" applyFont="1" applyFill="1" applyBorder="1" applyAlignment="1" applyProtection="1">
      <alignment horizontal="left" indent="1"/>
    </xf>
    <xf numFmtId="0" fontId="5" fillId="3" borderId="10" xfId="0" applyFont="1" applyFill="1" applyBorder="1" applyAlignment="1" applyProtection="1">
      <alignment horizontal="left" vertical="center" indent="1"/>
    </xf>
    <xf numFmtId="0" fontId="5" fillId="3" borderId="10" xfId="0" applyFont="1" applyFill="1" applyBorder="1" applyAlignment="1" applyProtection="1">
      <alignment horizontal="left" vertical="center"/>
    </xf>
    <xf numFmtId="0" fontId="5" fillId="3" borderId="10" xfId="0" applyFont="1" applyFill="1" applyBorder="1" applyAlignment="1" applyProtection="1">
      <alignment horizontal="right" vertical="center" indent="1"/>
    </xf>
    <xf numFmtId="165" fontId="5" fillId="3" borderId="11" xfId="0" applyNumberFormat="1" applyFont="1" applyFill="1" applyBorder="1" applyAlignment="1" applyProtection="1">
      <alignment horizontal="right" vertical="center" indent="1"/>
    </xf>
    <xf numFmtId="164" fontId="4" fillId="3" borderId="9" xfId="1" applyFont="1" applyFill="1" applyBorder="1" applyAlignment="1" applyProtection="1">
      <alignment horizontal="left" vertical="center" indent="1"/>
    </xf>
    <xf numFmtId="164" fontId="7" fillId="3" borderId="10" xfId="1" applyFont="1" applyFill="1" applyBorder="1" applyAlignment="1">
      <alignment horizontal="left" vertical="center" indent="1"/>
    </xf>
    <xf numFmtId="164" fontId="7" fillId="3" borderId="14" xfId="1" applyFont="1" applyFill="1" applyBorder="1" applyAlignment="1">
      <alignment vertical="center"/>
    </xf>
    <xf numFmtId="0" fontId="20" fillId="3" borderId="15" xfId="1" applyNumberFormat="1" applyFont="1" applyFill="1" applyBorder="1" applyAlignment="1" applyProtection="1">
      <alignment horizontal="right" vertical="center" indent="1"/>
      <protection locked="0"/>
    </xf>
    <xf numFmtId="168" fontId="8" fillId="3" borderId="11" xfId="1" applyNumberFormat="1" applyFont="1" applyFill="1" applyBorder="1" applyAlignment="1" applyProtection="1">
      <alignment horizontal="right" vertical="center" indent="1"/>
    </xf>
    <xf numFmtId="0" fontId="5" fillId="3" borderId="9" xfId="0" quotePrefix="1" applyFont="1" applyFill="1" applyBorder="1" applyAlignment="1" applyProtection="1">
      <alignment horizontal="left" vertical="center" indent="1"/>
    </xf>
    <xf numFmtId="0" fontId="5" fillId="3" borderId="10" xfId="0" applyFont="1" applyFill="1" applyBorder="1" applyAlignment="1" applyProtection="1">
      <alignment vertical="center"/>
    </xf>
    <xf numFmtId="166" fontId="5" fillId="3" borderId="15" xfId="0" applyNumberFormat="1" applyFont="1" applyFill="1" applyBorder="1" applyAlignment="1" applyProtection="1">
      <alignment horizontal="right" vertical="center" indent="1"/>
    </xf>
    <xf numFmtId="4" fontId="7" fillId="3" borderId="9" xfId="0" applyNumberFormat="1" applyFont="1" applyFill="1" applyBorder="1" applyAlignment="1">
      <alignment horizontal="left" indent="1"/>
    </xf>
    <xf numFmtId="0" fontId="4" fillId="3" borderId="10" xfId="0" applyFont="1" applyFill="1" applyBorder="1" applyAlignment="1" applyProtection="1">
      <alignment vertical="center"/>
    </xf>
    <xf numFmtId="5" fontId="5" fillId="3" borderId="0" xfId="1" applyNumberFormat="1" applyFont="1" applyFill="1" applyBorder="1" applyProtection="1">
      <protection locked="0"/>
    </xf>
    <xf numFmtId="4" fontId="10" fillId="3" borderId="7" xfId="0" applyNumberFormat="1" applyFont="1" applyFill="1" applyBorder="1" applyAlignment="1">
      <alignment horizontal="left" vertical="center" indent="1"/>
    </xf>
    <xf numFmtId="4" fontId="7" fillId="3" borderId="10" xfId="0" applyNumberFormat="1" applyFont="1" applyFill="1" applyBorder="1" applyAlignment="1">
      <alignment horizontal="left" vertical="center" indent="1"/>
    </xf>
    <xf numFmtId="165" fontId="10" fillId="3" borderId="15" xfId="0" applyNumberFormat="1" applyFont="1" applyFill="1" applyBorder="1" applyAlignment="1">
      <alignment horizontal="right" vertical="center" indent="1"/>
    </xf>
    <xf numFmtId="165" fontId="10" fillId="3" borderId="24" xfId="0" applyNumberFormat="1" applyFont="1" applyFill="1" applyBorder="1" applyAlignment="1">
      <alignment horizontal="right" vertical="center" indent="1"/>
    </xf>
    <xf numFmtId="4" fontId="10" fillId="3" borderId="10" xfId="0" applyNumberFormat="1" applyFont="1" applyFill="1" applyBorder="1" applyAlignment="1">
      <alignment horizontal="left" vertical="center" indent="1"/>
    </xf>
    <xf numFmtId="166" fontId="11" fillId="3" borderId="10" xfId="0" applyNumberFormat="1" applyFont="1" applyFill="1" applyBorder="1" applyAlignment="1">
      <alignment horizontal="left" vertical="center" indent="1"/>
    </xf>
    <xf numFmtId="4" fontId="10" fillId="3" borderId="17" xfId="0" applyNumberFormat="1" applyFont="1" applyFill="1" applyBorder="1" applyAlignment="1">
      <alignment horizontal="left" vertical="center" indent="1"/>
    </xf>
    <xf numFmtId="0" fontId="13" fillId="3" borderId="17" xfId="0" applyFont="1" applyFill="1" applyBorder="1" applyAlignment="1">
      <alignment horizontal="left" vertical="center" indent="1"/>
    </xf>
    <xf numFmtId="0" fontId="14" fillId="3" borderId="13" xfId="0" applyFont="1" applyFill="1" applyBorder="1" applyAlignment="1">
      <alignment horizontal="left" vertical="center" indent="1"/>
    </xf>
    <xf numFmtId="0" fontId="14" fillId="3" borderId="17" xfId="0" applyFont="1" applyFill="1" applyBorder="1" applyAlignment="1">
      <alignment horizontal="left" vertical="center" indent="1"/>
    </xf>
    <xf numFmtId="6" fontId="15" fillId="3" borderId="13" xfId="0" applyNumberFormat="1" applyFont="1" applyFill="1" applyBorder="1" applyAlignment="1">
      <alignment horizontal="right" vertical="center" indent="1"/>
    </xf>
    <xf numFmtId="4" fontId="7" fillId="3" borderId="2" xfId="0" applyNumberFormat="1" applyFont="1" applyFill="1" applyBorder="1" applyAlignment="1">
      <alignment horizontal="left" vertical="center" indent="1"/>
    </xf>
    <xf numFmtId="4" fontId="7" fillId="3" borderId="0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17" fillId="3" borderId="7" xfId="0" applyNumberFormat="1" applyFont="1" applyFill="1" applyBorder="1" applyAlignment="1">
      <alignment vertical="center"/>
    </xf>
    <xf numFmtId="0" fontId="5" fillId="3" borderId="8" xfId="0" quotePrefix="1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>
      <alignment horizontal="left" vertical="center" indent="1"/>
    </xf>
    <xf numFmtId="167" fontId="18" fillId="3" borderId="7" xfId="2" applyNumberFormat="1" applyFont="1" applyFill="1" applyBorder="1" applyAlignment="1">
      <alignment horizontal="right" vertical="center" indent="1"/>
    </xf>
    <xf numFmtId="167" fontId="18" fillId="3" borderId="18" xfId="2" applyNumberFormat="1" applyFont="1" applyFill="1" applyBorder="1" applyAlignment="1">
      <alignment horizontal="right" vertical="center" indent="1"/>
    </xf>
    <xf numFmtId="4" fontId="3" fillId="3" borderId="0" xfId="0" applyNumberFormat="1" applyFont="1" applyFill="1" applyAlignment="1">
      <alignment horizontal="right" indent="1"/>
    </xf>
    <xf numFmtId="3" fontId="4" fillId="3" borderId="24" xfId="0" applyNumberFormat="1" applyFont="1" applyFill="1" applyBorder="1" applyAlignment="1" applyProtection="1">
      <alignment horizontal="right" vertical="center" indent="1"/>
      <protection locked="0"/>
    </xf>
    <xf numFmtId="3" fontId="4" fillId="3" borderId="30" xfId="0" applyNumberFormat="1" applyFont="1" applyFill="1" applyBorder="1" applyAlignment="1" applyProtection="1">
      <alignment horizontal="right" indent="1"/>
      <protection locked="0"/>
    </xf>
    <xf numFmtId="165" fontId="4" fillId="3" borderId="24" xfId="0" applyNumberFormat="1" applyFont="1" applyFill="1" applyBorder="1" applyAlignment="1" applyProtection="1">
      <alignment horizontal="right" vertical="center" indent="1"/>
    </xf>
    <xf numFmtId="165" fontId="4" fillId="3" borderId="30" xfId="0" applyNumberFormat="1" applyFont="1" applyFill="1" applyBorder="1" applyAlignment="1" applyProtection="1">
      <alignment horizontal="right" indent="1"/>
      <protection locked="0"/>
    </xf>
    <xf numFmtId="165" fontId="5" fillId="3" borderId="24" xfId="0" applyNumberFormat="1" applyFont="1" applyFill="1" applyBorder="1" applyAlignment="1" applyProtection="1">
      <alignment horizontal="right" vertical="center" indent="1"/>
    </xf>
    <xf numFmtId="4" fontId="7" fillId="3" borderId="0" xfId="0" applyNumberFormat="1" applyFont="1" applyFill="1" applyBorder="1" applyAlignment="1">
      <alignment horizontal="left" indent="1"/>
    </xf>
    <xf numFmtId="4" fontId="7" fillId="3" borderId="0" xfId="0" applyNumberFormat="1" applyFont="1" applyFill="1" applyBorder="1"/>
    <xf numFmtId="4" fontId="7" fillId="3" borderId="0" xfId="0" applyNumberFormat="1" applyFont="1" applyFill="1" applyBorder="1" applyAlignment="1">
      <alignment horizontal="right" indent="1"/>
    </xf>
    <xf numFmtId="4" fontId="7" fillId="3" borderId="1" xfId="0" applyNumberFormat="1" applyFont="1" applyFill="1" applyBorder="1" applyAlignment="1">
      <alignment horizontal="right" indent="1"/>
    </xf>
    <xf numFmtId="0" fontId="4" fillId="3" borderId="24" xfId="1" applyNumberFormat="1" applyFont="1" applyFill="1" applyBorder="1" applyAlignment="1" applyProtection="1">
      <alignment horizontal="right" vertical="center" indent="1"/>
    </xf>
    <xf numFmtId="166" fontId="5" fillId="3" borderId="24" xfId="0" applyNumberFormat="1" applyFont="1" applyFill="1" applyBorder="1" applyAlignment="1" applyProtection="1">
      <alignment horizontal="right" vertical="center" indent="1"/>
    </xf>
    <xf numFmtId="4" fontId="9" fillId="3" borderId="2" xfId="0" applyNumberFormat="1" applyFont="1" applyFill="1" applyBorder="1" applyAlignment="1">
      <alignment horizontal="left" indent="1"/>
    </xf>
    <xf numFmtId="4" fontId="9" fillId="3" borderId="0" xfId="0" applyNumberFormat="1" applyFont="1" applyFill="1" applyBorder="1"/>
    <xf numFmtId="4" fontId="7" fillId="3" borderId="0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 indent="1"/>
    </xf>
    <xf numFmtId="166" fontId="10" fillId="3" borderId="16" xfId="0" applyNumberFormat="1" applyFont="1" applyFill="1" applyBorder="1" applyAlignment="1">
      <alignment horizontal="right" vertical="center" indent="1"/>
    </xf>
    <xf numFmtId="0" fontId="4" fillId="3" borderId="2" xfId="0" applyFont="1" applyFill="1" applyBorder="1" applyAlignment="1">
      <alignment horizontal="left" vertical="center" indent="1"/>
    </xf>
    <xf numFmtId="165" fontId="20" fillId="2" borderId="12" xfId="0" applyNumberFormat="1" applyFont="1" applyFill="1" applyBorder="1" applyAlignment="1" applyProtection="1">
      <alignment horizontal="right" vertical="center" indent="1"/>
      <protection locked="0"/>
    </xf>
    <xf numFmtId="165" fontId="20" fillId="2" borderId="20" xfId="0" applyNumberFormat="1" applyFont="1" applyFill="1" applyBorder="1" applyAlignment="1" applyProtection="1">
      <alignment horizontal="right" vertical="center" indent="1"/>
      <protection locked="0"/>
    </xf>
    <xf numFmtId="165" fontId="20" fillId="2" borderId="11" xfId="0" applyNumberFormat="1" applyFont="1" applyFill="1" applyBorder="1" applyAlignment="1" applyProtection="1">
      <alignment horizontal="right" vertical="center" indent="1"/>
      <protection locked="0"/>
    </xf>
    <xf numFmtId="165" fontId="20" fillId="2" borderId="24" xfId="0" applyNumberFormat="1" applyFont="1" applyFill="1" applyBorder="1" applyAlignment="1" applyProtection="1">
      <alignment horizontal="right" vertical="center" indent="1"/>
      <protection locked="0"/>
    </xf>
    <xf numFmtId="0" fontId="20" fillId="2" borderId="24" xfId="0" applyNumberFormat="1" applyFont="1" applyFill="1" applyBorder="1" applyAlignment="1" applyProtection="1">
      <alignment horizontal="right" vertical="center" indent="1"/>
      <protection locked="0"/>
    </xf>
    <xf numFmtId="6" fontId="15" fillId="4" borderId="30" xfId="0" applyNumberFormat="1" applyFont="1" applyFill="1" applyBorder="1" applyAlignment="1">
      <alignment horizontal="right" vertical="center" indent="1"/>
    </xf>
    <xf numFmtId="0" fontId="4" fillId="3" borderId="5" xfId="0" applyFont="1" applyFill="1" applyBorder="1" applyAlignment="1" applyProtection="1">
      <alignment horizontal="left" vertical="center" indent="1"/>
    </xf>
    <xf numFmtId="0" fontId="4" fillId="3" borderId="6" xfId="0" applyFont="1" applyFill="1" applyBorder="1" applyAlignment="1" applyProtection="1">
      <alignment vertical="center"/>
    </xf>
    <xf numFmtId="166" fontId="20" fillId="2" borderId="6" xfId="0" applyNumberFormat="1" applyFont="1" applyFill="1" applyBorder="1" applyAlignment="1" applyProtection="1">
      <alignment horizontal="right" vertical="center" indent="1"/>
    </xf>
    <xf numFmtId="0" fontId="4" fillId="3" borderId="6" xfId="0" applyFont="1" applyFill="1" applyBorder="1" applyAlignment="1" applyProtection="1">
      <alignment horizontal="right" vertical="center" indent="1"/>
    </xf>
    <xf numFmtId="166" fontId="5" fillId="3" borderId="34" xfId="0" applyNumberFormat="1" applyFont="1" applyFill="1" applyBorder="1" applyAlignment="1" applyProtection="1">
      <alignment horizontal="right" vertical="center" indent="1"/>
    </xf>
    <xf numFmtId="0" fontId="23" fillId="3" borderId="35" xfId="0" applyFont="1" applyFill="1" applyBorder="1" applyAlignment="1" applyProtection="1">
      <alignment horizontal="left" vertical="center" indent="1"/>
    </xf>
    <xf numFmtId="0" fontId="4" fillId="3" borderId="36" xfId="0" quotePrefix="1" applyFont="1" applyFill="1" applyBorder="1" applyAlignment="1" applyProtection="1">
      <alignment horizontal="left" indent="1"/>
    </xf>
    <xf numFmtId="0" fontId="4" fillId="3" borderId="36" xfId="0" applyFont="1" applyFill="1" applyBorder="1" applyAlignment="1" applyProtection="1">
      <alignment horizontal="left" indent="1"/>
    </xf>
    <xf numFmtId="0" fontId="4" fillId="3" borderId="36" xfId="0" applyFont="1" applyFill="1" applyBorder="1" applyProtection="1"/>
    <xf numFmtId="3" fontId="4" fillId="3" borderId="37" xfId="0" applyNumberFormat="1" applyFont="1" applyFill="1" applyBorder="1" applyAlignment="1" applyProtection="1">
      <alignment horizontal="right" indent="1"/>
    </xf>
    <xf numFmtId="3" fontId="4" fillId="3" borderId="38" xfId="0" applyNumberFormat="1" applyFont="1" applyFill="1" applyBorder="1" applyAlignment="1" applyProtection="1">
      <alignment horizontal="right" indent="1"/>
    </xf>
    <xf numFmtId="0" fontId="5" fillId="3" borderId="39" xfId="0" quotePrefix="1" applyFont="1" applyFill="1" applyBorder="1" applyAlignment="1" applyProtection="1">
      <alignment horizontal="left" vertical="center" indent="1"/>
    </xf>
    <xf numFmtId="0" fontId="5" fillId="3" borderId="40" xfId="0" applyFont="1" applyFill="1" applyBorder="1" applyAlignment="1" applyProtection="1">
      <alignment horizontal="left" vertical="center" indent="1"/>
    </xf>
    <xf numFmtId="0" fontId="5" fillId="3" borderId="40" xfId="0" applyFont="1" applyFill="1" applyBorder="1" applyAlignment="1" applyProtection="1">
      <alignment vertical="center"/>
    </xf>
    <xf numFmtId="0" fontId="5" fillId="3" borderId="40" xfId="0" applyFont="1" applyFill="1" applyBorder="1" applyAlignment="1" applyProtection="1">
      <alignment horizontal="right" vertical="center" indent="1"/>
    </xf>
    <xf numFmtId="3" fontId="4" fillId="3" borderId="41" xfId="0" applyNumberFormat="1" applyFont="1" applyFill="1" applyBorder="1" applyAlignment="1" applyProtection="1">
      <alignment horizontal="right" vertical="center" indent="1"/>
      <protection locked="0"/>
    </xf>
    <xf numFmtId="166" fontId="5" fillId="3" borderId="42" xfId="0" applyNumberFormat="1" applyFont="1" applyFill="1" applyBorder="1" applyAlignment="1" applyProtection="1">
      <alignment horizontal="right" vertical="center" indent="1"/>
      <protection locked="0"/>
    </xf>
    <xf numFmtId="0" fontId="4" fillId="3" borderId="39" xfId="0" applyFont="1" applyFill="1" applyBorder="1" applyAlignment="1" applyProtection="1">
      <alignment horizontal="left" vertical="center" indent="1"/>
    </xf>
    <xf numFmtId="0" fontId="4" fillId="3" borderId="40" xfId="0" applyFont="1" applyFill="1" applyBorder="1" applyAlignment="1" applyProtection="1">
      <alignment horizontal="left" vertical="center"/>
    </xf>
    <xf numFmtId="10" fontId="20" fillId="2" borderId="41" xfId="2" applyNumberFormat="1" applyFont="1" applyFill="1" applyBorder="1" applyAlignment="1" applyProtection="1">
      <alignment horizontal="right" vertical="center" indent="1"/>
      <protection locked="0"/>
    </xf>
    <xf numFmtId="10" fontId="4" fillId="3" borderId="25" xfId="2" applyNumberFormat="1" applyFont="1" applyFill="1" applyBorder="1" applyAlignment="1" applyProtection="1">
      <alignment horizontal="right" vertical="center" indent="1"/>
    </xf>
    <xf numFmtId="10" fontId="4" fillId="3" borderId="42" xfId="2" applyNumberFormat="1" applyFont="1" applyFill="1" applyBorder="1" applyAlignment="1" applyProtection="1">
      <alignment horizontal="right" vertical="center" indent="1"/>
    </xf>
    <xf numFmtId="4" fontId="22" fillId="3" borderId="32" xfId="0" applyNumberFormat="1" applyFont="1" applyFill="1" applyBorder="1" applyAlignment="1">
      <alignment horizontal="center" vertical="center"/>
    </xf>
    <xf numFmtId="4" fontId="23" fillId="3" borderId="32" xfId="0" applyNumberFormat="1" applyFont="1" applyFill="1" applyBorder="1" applyAlignment="1">
      <alignment horizontal="center" vertical="center"/>
    </xf>
    <xf numFmtId="4" fontId="22" fillId="3" borderId="31" xfId="0" applyNumberFormat="1" applyFont="1" applyFill="1" applyBorder="1" applyAlignment="1">
      <alignment horizontal="center" vertical="center"/>
    </xf>
    <xf numFmtId="4" fontId="23" fillId="3" borderId="32" xfId="0" applyNumberFormat="1" applyFont="1" applyFill="1" applyBorder="1" applyAlignment="1">
      <alignment horizontal="center" vertical="center"/>
    </xf>
    <xf numFmtId="4" fontId="23" fillId="3" borderId="33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/>
    </xf>
    <xf numFmtId="0" fontId="20" fillId="2" borderId="23" xfId="0" applyFont="1" applyFill="1" applyBorder="1" applyAlignment="1" applyProtection="1">
      <alignment horizontal="center" vertical="center"/>
    </xf>
    <xf numFmtId="0" fontId="20" fillId="2" borderId="17" xfId="0" applyFont="1" applyFill="1" applyBorder="1" applyAlignment="1" applyProtection="1">
      <alignment horizontal="center" vertical="center"/>
    </xf>
    <xf numFmtId="0" fontId="6" fillId="3" borderId="29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49" fontId="12" fillId="3" borderId="7" xfId="0" applyNumberFormat="1" applyFont="1" applyFill="1" applyBorder="1" applyAlignment="1" applyProtection="1">
      <alignment horizontal="left" vertical="center" indent="1"/>
    </xf>
    <xf numFmtId="49" fontId="12" fillId="3" borderId="18" xfId="0" applyNumberFormat="1" applyFont="1" applyFill="1" applyBorder="1" applyAlignment="1" applyProtection="1">
      <alignment horizontal="left" vertical="center" indent="1"/>
    </xf>
    <xf numFmtId="49" fontId="12" fillId="3" borderId="10" xfId="0" applyNumberFormat="1" applyFont="1" applyFill="1" applyBorder="1" applyAlignment="1" applyProtection="1">
      <alignment horizontal="left" vertical="center" indent="1"/>
    </xf>
    <xf numFmtId="49" fontId="12" fillId="3" borderId="16" xfId="0" applyNumberFormat="1" applyFont="1" applyFill="1" applyBorder="1" applyAlignment="1" applyProtection="1">
      <alignment horizontal="left" vertical="center" indent="1"/>
    </xf>
    <xf numFmtId="165" fontId="16" fillId="3" borderId="19" xfId="0" applyNumberFormat="1" applyFont="1" applyFill="1" applyBorder="1" applyAlignment="1">
      <alignment horizontal="right" vertical="center"/>
    </xf>
    <xf numFmtId="165" fontId="16" fillId="3" borderId="26" xfId="0" applyNumberFormat="1" applyFont="1" applyFill="1" applyBorder="1" applyAlignment="1">
      <alignment horizontal="right" vertical="center"/>
    </xf>
    <xf numFmtId="3" fontId="19" fillId="4" borderId="20" xfId="0" applyNumberFormat="1" applyFont="1" applyFill="1" applyBorder="1" applyAlignment="1">
      <alignment horizontal="center" vertical="center" wrapText="1"/>
    </xf>
    <xf numFmtId="3" fontId="19" fillId="4" borderId="27" xfId="0" applyNumberFormat="1" applyFont="1" applyFill="1" applyBorder="1" applyAlignment="1">
      <alignment horizontal="center" vertical="center" wrapText="1"/>
    </xf>
    <xf numFmtId="4" fontId="16" fillId="3" borderId="7" xfId="0" applyNumberFormat="1" applyFont="1" applyFill="1" applyBorder="1" applyAlignment="1">
      <alignment horizontal="left" vertical="center" wrapText="1" indent="1"/>
    </xf>
    <xf numFmtId="4" fontId="16" fillId="3" borderId="4" xfId="0" applyNumberFormat="1" applyFont="1" applyFill="1" applyBorder="1" applyAlignment="1">
      <alignment horizontal="left" vertical="center" wrapText="1" indent="1"/>
    </xf>
    <xf numFmtId="4" fontId="16" fillId="3" borderId="8" xfId="0" quotePrefix="1" applyNumberFormat="1" applyFont="1" applyFill="1" applyBorder="1" applyAlignment="1">
      <alignment horizontal="center" vertical="center"/>
    </xf>
    <xf numFmtId="4" fontId="16" fillId="3" borderId="3" xfId="0" quotePrefix="1" applyNumberFormat="1" applyFont="1" applyFill="1" applyBorder="1" applyAlignment="1">
      <alignment horizontal="center" vertical="center"/>
    </xf>
    <xf numFmtId="4" fontId="16" fillId="3" borderId="17" xfId="0" applyNumberFormat="1" applyFont="1" applyFill="1" applyBorder="1" applyAlignment="1">
      <alignment horizontal="left" vertical="center" wrapText="1" indent="1"/>
    </xf>
    <xf numFmtId="4" fontId="16" fillId="3" borderId="23" xfId="0" quotePrefix="1" applyNumberFormat="1" applyFont="1" applyFill="1" applyBorder="1" applyAlignment="1">
      <alignment horizontal="center" vertical="center"/>
    </xf>
    <xf numFmtId="165" fontId="16" fillId="3" borderId="21" xfId="0" applyNumberFormat="1" applyFont="1" applyFill="1" applyBorder="1" applyAlignment="1">
      <alignment horizontal="right" vertical="center"/>
    </xf>
    <xf numFmtId="165" fontId="19" fillId="4" borderId="20" xfId="0" applyNumberFormat="1" applyFont="1" applyFill="1" applyBorder="1" applyAlignment="1">
      <alignment horizontal="right" vertical="center"/>
    </xf>
    <xf numFmtId="165" fontId="19" fillId="4" borderId="22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Alignment="1">
      <alignment horizontal="righ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3EFE9"/>
      <color rgb="FFFFCC00"/>
      <color rgb="FF107382"/>
      <color rgb="FF373F43"/>
      <color rgb="FFF6A65D"/>
      <color rgb="FF0070BA"/>
      <color rgb="FFEF7B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showGridLines="0" tabSelected="1" zoomScale="115" zoomScaleNormal="115" workbookViewId="0">
      <selection activeCell="N5" sqref="N5"/>
    </sheetView>
  </sheetViews>
  <sheetFormatPr baseColWidth="10" defaultRowHeight="15"/>
  <cols>
    <col min="1" max="1" width="2.7109375" style="5" customWidth="1"/>
    <col min="2" max="3" width="11.42578125" style="5"/>
    <col min="4" max="4" width="21.85546875" style="5" customWidth="1"/>
    <col min="5" max="5" width="17.42578125" style="5" customWidth="1"/>
    <col min="6" max="6" width="15.7109375" style="5" customWidth="1"/>
    <col min="7" max="7" width="17.7109375" style="5" customWidth="1"/>
    <col min="8" max="9" width="1.42578125" style="5" customWidth="1"/>
    <col min="10" max="16384" width="11.42578125" style="5"/>
  </cols>
  <sheetData>
    <row r="1" spans="1:9" ht="15.75" thickBot="1">
      <c r="A1" s="4"/>
      <c r="B1" s="4"/>
      <c r="C1" s="4"/>
      <c r="D1" s="4"/>
      <c r="E1" s="4"/>
      <c r="F1" s="4"/>
      <c r="G1" s="4"/>
      <c r="H1" s="4"/>
      <c r="I1" s="4"/>
    </row>
    <row r="2" spans="1:9" ht="34.5" customHeight="1" thickBot="1">
      <c r="A2" s="6"/>
      <c r="B2" s="110" t="s">
        <v>24</v>
      </c>
      <c r="C2" s="111"/>
      <c r="D2" s="111"/>
      <c r="E2" s="111"/>
      <c r="F2" s="111"/>
      <c r="G2" s="112"/>
      <c r="H2" s="7"/>
      <c r="I2" s="6"/>
    </row>
    <row r="3" spans="1:9" ht="11.25" customHeight="1" thickBot="1">
      <c r="A3" s="6"/>
      <c r="B3" s="108"/>
      <c r="C3" s="109"/>
      <c r="D3" s="109"/>
      <c r="E3" s="109"/>
      <c r="F3" s="109"/>
      <c r="G3" s="109"/>
      <c r="H3" s="6"/>
      <c r="I3" s="6"/>
    </row>
    <row r="4" spans="1:9" ht="25.5" customHeight="1">
      <c r="A4" s="8"/>
      <c r="B4" s="113" t="s">
        <v>26</v>
      </c>
      <c r="C4" s="114"/>
      <c r="D4" s="9"/>
      <c r="E4" s="10"/>
      <c r="F4" s="117" t="s">
        <v>18</v>
      </c>
      <c r="G4" s="119" t="s">
        <v>16</v>
      </c>
      <c r="H4" s="7"/>
      <c r="I4" s="6"/>
    </row>
    <row r="5" spans="1:9" ht="23.25" customHeight="1">
      <c r="A5" s="6"/>
      <c r="B5" s="115"/>
      <c r="C5" s="116"/>
      <c r="D5" s="9"/>
      <c r="E5" s="9"/>
      <c r="F5" s="118"/>
      <c r="G5" s="120"/>
      <c r="H5" s="7"/>
      <c r="I5" s="6"/>
    </row>
    <row r="6" spans="1:9" ht="21" customHeight="1">
      <c r="A6" s="6"/>
      <c r="B6" s="11" t="s">
        <v>19</v>
      </c>
      <c r="C6" s="12"/>
      <c r="D6" s="12"/>
      <c r="E6" s="13"/>
      <c r="F6" s="80">
        <v>460</v>
      </c>
      <c r="G6" s="81">
        <v>1672</v>
      </c>
      <c r="H6" s="7"/>
      <c r="I6" s="6"/>
    </row>
    <row r="7" spans="1:9" ht="21" customHeight="1">
      <c r="A7" s="6"/>
      <c r="B7" s="14" t="s">
        <v>20</v>
      </c>
      <c r="C7" s="15"/>
      <c r="D7" s="15"/>
      <c r="E7" s="16"/>
      <c r="F7" s="82">
        <v>0</v>
      </c>
      <c r="G7" s="83">
        <v>0</v>
      </c>
      <c r="H7" s="7"/>
      <c r="I7" s="6"/>
    </row>
    <row r="8" spans="1:9" ht="21" customHeight="1">
      <c r="A8" s="6"/>
      <c r="B8" s="14" t="s">
        <v>0</v>
      </c>
      <c r="C8" s="15"/>
      <c r="D8" s="15"/>
      <c r="E8" s="1">
        <v>7</v>
      </c>
      <c r="F8" s="17">
        <f>E8</f>
        <v>7</v>
      </c>
      <c r="G8" s="63">
        <f>E8</f>
        <v>7</v>
      </c>
      <c r="H8" s="7"/>
      <c r="I8" s="6"/>
    </row>
    <row r="9" spans="1:9" ht="21" customHeight="1" thickBot="1">
      <c r="A9" s="6"/>
      <c r="B9" s="103" t="s">
        <v>1</v>
      </c>
      <c r="C9" s="104"/>
      <c r="D9" s="104"/>
      <c r="E9" s="105">
        <v>1.2E-2</v>
      </c>
      <c r="F9" s="106">
        <f>E9</f>
        <v>1.2E-2</v>
      </c>
      <c r="G9" s="107">
        <f>E9</f>
        <v>1.2E-2</v>
      </c>
      <c r="H9" s="7"/>
      <c r="I9" s="6"/>
    </row>
    <row r="10" spans="1:9" ht="9.75" customHeight="1" thickBot="1">
      <c r="A10" s="6"/>
      <c r="B10" s="18"/>
      <c r="C10" s="18"/>
      <c r="D10" s="18"/>
      <c r="E10" s="9"/>
      <c r="F10" s="19"/>
      <c r="G10" s="19"/>
      <c r="H10" s="6"/>
      <c r="I10" s="6"/>
    </row>
    <row r="11" spans="1:9" ht="20.25" customHeight="1">
      <c r="A11" s="6"/>
      <c r="B11" s="91" t="s">
        <v>6</v>
      </c>
      <c r="C11" s="92"/>
      <c r="D11" s="93"/>
      <c r="E11" s="94"/>
      <c r="F11" s="95"/>
      <c r="G11" s="96"/>
      <c r="H11" s="7"/>
      <c r="I11" s="6"/>
    </row>
    <row r="12" spans="1:9" ht="16.5" customHeight="1">
      <c r="A12" s="6"/>
      <c r="B12" s="20"/>
      <c r="C12" s="18"/>
      <c r="D12" s="18"/>
      <c r="E12" s="9"/>
      <c r="F12" s="21"/>
      <c r="G12" s="64"/>
      <c r="H12" s="7"/>
      <c r="I12" s="6"/>
    </row>
    <row r="13" spans="1:9" ht="21" customHeight="1">
      <c r="A13" s="6"/>
      <c r="B13" s="22" t="s">
        <v>2</v>
      </c>
      <c r="C13" s="23" t="s">
        <v>4</v>
      </c>
      <c r="D13" s="15"/>
      <c r="E13" s="16"/>
      <c r="F13" s="24">
        <f>F6/E8</f>
        <v>65.714285714285708</v>
      </c>
      <c r="G13" s="65">
        <f>G6/E8</f>
        <v>238.85714285714286</v>
      </c>
      <c r="H13" s="7"/>
      <c r="I13" s="6"/>
    </row>
    <row r="14" spans="1:9" ht="21" customHeight="1">
      <c r="A14" s="6"/>
      <c r="B14" s="25" t="s">
        <v>2</v>
      </c>
      <c r="C14" s="23" t="s">
        <v>5</v>
      </c>
      <c r="D14" s="15"/>
      <c r="E14" s="16"/>
      <c r="F14" s="24">
        <f>F6*F9</f>
        <v>5.5200000000000005</v>
      </c>
      <c r="G14" s="65">
        <f>G6*G9</f>
        <v>20.064</v>
      </c>
      <c r="H14" s="7"/>
      <c r="I14" s="6"/>
    </row>
    <row r="15" spans="1:9" ht="16.5" customHeight="1">
      <c r="A15" s="6"/>
      <c r="B15" s="20"/>
      <c r="C15" s="18"/>
      <c r="D15" s="18"/>
      <c r="E15" s="19"/>
      <c r="F15" s="26"/>
      <c r="G15" s="66"/>
      <c r="H15" s="7"/>
      <c r="I15" s="6"/>
    </row>
    <row r="16" spans="1:9" ht="21" customHeight="1">
      <c r="A16" s="6"/>
      <c r="B16" s="27" t="s">
        <v>3</v>
      </c>
      <c r="C16" s="28" t="s">
        <v>8</v>
      </c>
      <c r="D16" s="29"/>
      <c r="E16" s="30"/>
      <c r="F16" s="31">
        <f>F13+F14</f>
        <v>71.234285714285704</v>
      </c>
      <c r="G16" s="67">
        <f>G13+G14</f>
        <v>258.92114285714285</v>
      </c>
      <c r="H16" s="7"/>
      <c r="I16" s="6"/>
    </row>
    <row r="17" spans="1:9" ht="16.5" customHeight="1">
      <c r="A17" s="6"/>
      <c r="B17" s="20"/>
      <c r="C17" s="68"/>
      <c r="D17" s="69"/>
      <c r="E17" s="70"/>
      <c r="F17" s="70"/>
      <c r="G17" s="71"/>
      <c r="H17" s="7"/>
      <c r="I17" s="6"/>
    </row>
    <row r="18" spans="1:9" ht="21" customHeight="1">
      <c r="A18" s="6"/>
      <c r="B18" s="32" t="s">
        <v>14</v>
      </c>
      <c r="C18" s="33"/>
      <c r="D18" s="34"/>
      <c r="E18" s="35">
        <v>220</v>
      </c>
      <c r="F18" s="36">
        <f>E18</f>
        <v>220</v>
      </c>
      <c r="G18" s="72">
        <f>E18</f>
        <v>220</v>
      </c>
      <c r="H18" s="7"/>
      <c r="I18" s="6"/>
    </row>
    <row r="19" spans="1:9" ht="16.5" customHeight="1">
      <c r="A19" s="6"/>
      <c r="B19" s="20"/>
      <c r="C19" s="68"/>
      <c r="D19" s="69"/>
      <c r="E19" s="70"/>
      <c r="F19" s="70"/>
      <c r="G19" s="71"/>
      <c r="H19" s="7"/>
      <c r="I19" s="6"/>
    </row>
    <row r="20" spans="1:9" ht="20.25" customHeight="1">
      <c r="A20" s="6"/>
      <c r="B20" s="37" t="s">
        <v>3</v>
      </c>
      <c r="C20" s="28" t="s">
        <v>7</v>
      </c>
      <c r="D20" s="38"/>
      <c r="E20" s="30"/>
      <c r="F20" s="39">
        <f>F16/F18</f>
        <v>0.32379220779220774</v>
      </c>
      <c r="G20" s="73">
        <f>G16/G18</f>
        <v>1.1769142857142858</v>
      </c>
      <c r="H20" s="7"/>
      <c r="I20" s="6"/>
    </row>
    <row r="21" spans="1:9" ht="16.5" customHeight="1">
      <c r="A21" s="6"/>
      <c r="B21" s="40"/>
      <c r="C21" s="68"/>
      <c r="D21" s="69"/>
      <c r="E21" s="70"/>
      <c r="F21" s="70"/>
      <c r="G21" s="71"/>
      <c r="H21" s="7"/>
      <c r="I21" s="6"/>
    </row>
    <row r="22" spans="1:9" ht="21" customHeight="1" thickBot="1">
      <c r="A22" s="6"/>
      <c r="B22" s="97" t="s">
        <v>3</v>
      </c>
      <c r="C22" s="98" t="s">
        <v>25</v>
      </c>
      <c r="D22" s="99"/>
      <c r="E22" s="100"/>
      <c r="F22" s="101"/>
      <c r="G22" s="102">
        <f>G20-F20</f>
        <v>0.85312207792207806</v>
      </c>
      <c r="H22" s="7"/>
      <c r="I22" s="6"/>
    </row>
    <row r="23" spans="1:9" ht="8.25" customHeight="1" thickBot="1">
      <c r="A23" s="6"/>
      <c r="B23" s="9"/>
      <c r="C23" s="9"/>
      <c r="D23" s="9"/>
      <c r="E23" s="9"/>
      <c r="F23" s="9"/>
      <c r="G23" s="9"/>
      <c r="H23" s="6"/>
      <c r="I23" s="6"/>
    </row>
    <row r="24" spans="1:9" ht="17.25">
      <c r="A24" s="8"/>
      <c r="B24" s="86" t="s">
        <v>10</v>
      </c>
      <c r="C24" s="87"/>
      <c r="D24" s="87"/>
      <c r="E24" s="88">
        <v>50000</v>
      </c>
      <c r="F24" s="89" t="s">
        <v>12</v>
      </c>
      <c r="G24" s="90">
        <f>E24/E18</f>
        <v>227.27272727272728</v>
      </c>
      <c r="H24" s="7"/>
      <c r="I24" s="6"/>
    </row>
    <row r="25" spans="1:9" ht="21.75">
      <c r="A25" s="8"/>
      <c r="B25" s="74"/>
      <c r="C25" s="75"/>
      <c r="D25" s="75"/>
      <c r="E25" s="42"/>
      <c r="F25" s="69"/>
      <c r="G25" s="71"/>
      <c r="H25" s="7"/>
      <c r="I25" s="6"/>
    </row>
    <row r="26" spans="1:9" ht="21" customHeight="1">
      <c r="A26" s="8"/>
      <c r="B26" s="14" t="s">
        <v>13</v>
      </c>
      <c r="C26" s="15"/>
      <c r="D26" s="15"/>
      <c r="E26" s="41"/>
      <c r="F26" s="36">
        <v>0</v>
      </c>
      <c r="G26" s="84">
        <v>10</v>
      </c>
      <c r="H26" s="7"/>
      <c r="I26" s="6"/>
    </row>
    <row r="27" spans="1:9" ht="17.25" customHeight="1">
      <c r="A27" s="8"/>
      <c r="B27" s="54"/>
      <c r="C27" s="55"/>
      <c r="D27" s="55"/>
      <c r="E27" s="55"/>
      <c r="F27" s="76"/>
      <c r="G27" s="77"/>
      <c r="H27" s="7"/>
      <c r="I27" s="6"/>
    </row>
    <row r="28" spans="1:9" ht="21" customHeight="1">
      <c r="A28" s="8"/>
      <c r="B28" s="37" t="s">
        <v>3</v>
      </c>
      <c r="C28" s="43" t="s">
        <v>9</v>
      </c>
      <c r="D28" s="44"/>
      <c r="E28" s="44"/>
      <c r="F28" s="45">
        <f>SUM(E24/E18)/450*F26</f>
        <v>0</v>
      </c>
      <c r="G28" s="46">
        <f>SUM(E24/E18)/450*G26</f>
        <v>5.0505050505050511</v>
      </c>
      <c r="H28" s="7"/>
      <c r="I28" s="6"/>
    </row>
    <row r="29" spans="1:9" ht="21" customHeight="1">
      <c r="A29" s="8"/>
      <c r="B29" s="37"/>
      <c r="C29" s="47"/>
      <c r="D29" s="44"/>
      <c r="E29" s="44"/>
      <c r="F29" s="48"/>
      <c r="G29" s="78"/>
      <c r="H29" s="7"/>
      <c r="I29" s="6"/>
    </row>
    <row r="30" spans="1:9" ht="21" customHeight="1">
      <c r="A30" s="8"/>
      <c r="B30" s="37" t="s">
        <v>3</v>
      </c>
      <c r="C30" s="49" t="s">
        <v>11</v>
      </c>
      <c r="D30" s="44"/>
      <c r="E30" s="44"/>
      <c r="F30" s="45">
        <f>F28*F18</f>
        <v>0</v>
      </c>
      <c r="G30" s="46">
        <f>G28*E18</f>
        <v>1111.1111111111113</v>
      </c>
      <c r="H30" s="7"/>
      <c r="I30" s="6"/>
    </row>
    <row r="31" spans="1:9" ht="15.75" customHeight="1">
      <c r="A31" s="8"/>
      <c r="B31" s="37"/>
      <c r="C31" s="123"/>
      <c r="D31" s="123"/>
      <c r="E31" s="123"/>
      <c r="F31" s="123"/>
      <c r="G31" s="124"/>
      <c r="H31" s="7"/>
      <c r="I31" s="6"/>
    </row>
    <row r="32" spans="1:9" ht="21" customHeight="1">
      <c r="A32" s="8"/>
      <c r="B32" s="37" t="s">
        <v>3</v>
      </c>
      <c r="C32" s="50" t="s">
        <v>15</v>
      </c>
      <c r="D32" s="51"/>
      <c r="E32" s="52"/>
      <c r="F32" s="53">
        <f>SUM(F28-F22)*E18*E8</f>
        <v>0</v>
      </c>
      <c r="G32" s="85">
        <f>SUM(G28-G22)*E18*E8</f>
        <v>6463.9697777777783</v>
      </c>
      <c r="H32" s="7"/>
      <c r="I32" s="6"/>
    </row>
    <row r="33" spans="1:9" ht="15.75" customHeight="1">
      <c r="A33" s="8"/>
      <c r="B33" s="79"/>
      <c r="C33" s="121" t="s">
        <v>27</v>
      </c>
      <c r="D33" s="121"/>
      <c r="E33" s="121"/>
      <c r="F33" s="121"/>
      <c r="G33" s="122"/>
      <c r="H33" s="7"/>
      <c r="I33" s="6"/>
    </row>
    <row r="34" spans="1:9" ht="12.75" customHeight="1">
      <c r="A34" s="6"/>
      <c r="B34" s="54"/>
      <c r="C34" s="55"/>
      <c r="D34" s="55"/>
      <c r="E34" s="55"/>
      <c r="F34" s="55"/>
      <c r="G34" s="56"/>
      <c r="H34" s="6"/>
      <c r="I34" s="6"/>
    </row>
    <row r="35" spans="1:9" ht="18.75" customHeight="1">
      <c r="A35" s="6"/>
      <c r="B35" s="131" t="s">
        <v>17</v>
      </c>
      <c r="C35" s="129" t="s">
        <v>23</v>
      </c>
      <c r="D35" s="129"/>
      <c r="E35" s="57" t="s">
        <v>21</v>
      </c>
      <c r="F35" s="125">
        <f>G35*F32</f>
        <v>0</v>
      </c>
      <c r="G35" s="136">
        <f>E36*G32</f>
        <v>32319.84888888889</v>
      </c>
      <c r="H35" s="6"/>
      <c r="I35" s="6"/>
    </row>
    <row r="36" spans="1:9" ht="21.75" customHeight="1">
      <c r="A36" s="6"/>
      <c r="B36" s="134"/>
      <c r="C36" s="133"/>
      <c r="D36" s="133"/>
      <c r="E36" s="2">
        <v>5</v>
      </c>
      <c r="F36" s="135"/>
      <c r="G36" s="137"/>
      <c r="H36" s="6"/>
      <c r="I36" s="6"/>
    </row>
    <row r="37" spans="1:9" ht="9" customHeight="1">
      <c r="A37" s="6"/>
      <c r="B37" s="58"/>
      <c r="C37" s="59"/>
      <c r="D37" s="59"/>
      <c r="E37" s="59"/>
      <c r="F37" s="60"/>
      <c r="G37" s="61"/>
      <c r="H37" s="6"/>
      <c r="I37" s="6"/>
    </row>
    <row r="38" spans="1:9" ht="21" customHeight="1">
      <c r="A38" s="6"/>
      <c r="B38" s="131" t="s">
        <v>17</v>
      </c>
      <c r="C38" s="129" t="s">
        <v>22</v>
      </c>
      <c r="D38" s="129"/>
      <c r="E38" s="57" t="s">
        <v>21</v>
      </c>
      <c r="F38" s="125"/>
      <c r="G38" s="127">
        <f>G6/(G28*E39*20)</f>
        <v>3.3105599999999993</v>
      </c>
      <c r="H38" s="6"/>
      <c r="I38" s="6"/>
    </row>
    <row r="39" spans="1:9" ht="18.75" customHeight="1" thickBot="1">
      <c r="A39" s="6"/>
      <c r="B39" s="132"/>
      <c r="C39" s="130"/>
      <c r="D39" s="130"/>
      <c r="E39" s="3">
        <v>5</v>
      </c>
      <c r="F39" s="126"/>
      <c r="G39" s="128"/>
      <c r="H39" s="6"/>
      <c r="I39" s="6"/>
    </row>
    <row r="40" spans="1:9" ht="23.25" customHeight="1">
      <c r="A40" s="6"/>
      <c r="G40" s="138" t="s">
        <v>28</v>
      </c>
      <c r="H40" s="6"/>
      <c r="I40" s="6"/>
    </row>
    <row r="41" spans="1:9" ht="15.75" customHeight="1">
      <c r="A41" s="4"/>
      <c r="G41" s="62"/>
      <c r="H41" s="4"/>
      <c r="I41" s="4"/>
    </row>
    <row r="42" spans="1:9" ht="15" customHeight="1"/>
    <row r="44" spans="1:9" ht="28.5" customHeight="1"/>
    <row r="45" spans="1:9" ht="21" customHeight="1"/>
    <row r="46" spans="1:9" ht="28.5" customHeight="1"/>
    <row r="48" spans="1:9" ht="15" customHeight="1"/>
    <row r="49" ht="15" customHeight="1"/>
  </sheetData>
  <mergeCells count="14">
    <mergeCell ref="F38:F39"/>
    <mergeCell ref="G38:G39"/>
    <mergeCell ref="C38:D39"/>
    <mergeCell ref="B38:B39"/>
    <mergeCell ref="C35:D36"/>
    <mergeCell ref="B35:B36"/>
    <mergeCell ref="F35:F36"/>
    <mergeCell ref="G35:G36"/>
    <mergeCell ref="B2:G2"/>
    <mergeCell ref="B4:C5"/>
    <mergeCell ref="F4:F5"/>
    <mergeCell ref="G4:G5"/>
    <mergeCell ref="C33:G33"/>
    <mergeCell ref="C31:G31"/>
  </mergeCells>
  <printOptions headings="1" gridLines="1"/>
  <pageMargins left="0.23622047244094491" right="0.23622047244094491" top="1.5748031496062993" bottom="0.39370078740157483" header="0.31496062992125984" footer="0.31496062992125984"/>
  <pageSetup paperSize="8" fitToHeight="0" orientation="landscape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FitSeat.de - Investrechner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Windows-Benutzer</dc:creator>
  <cp:lastModifiedBy>Dr.-Ing. Jan Gumprecht</cp:lastModifiedBy>
  <cp:lastPrinted>2012-04-15T16:01:19Z</cp:lastPrinted>
  <dcterms:created xsi:type="dcterms:W3CDTF">2010-11-27T20:10:28Z</dcterms:created>
  <dcterms:modified xsi:type="dcterms:W3CDTF">2022-05-09T22:26:54Z</dcterms:modified>
</cp:coreProperties>
</file>